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D:\_2024\T50 JÁNOSHALMA KÜLTERÜLETI ÚT\KÖLTSÉGVETÉS\"/>
    </mc:Choice>
  </mc:AlternateContent>
  <xr:revisionPtr revIDLastSave="0" documentId="13_ncr:1_{A2142BFF-31F4-4FDC-B2F4-022FADC76839}" xr6:coauthVersionLast="47" xr6:coauthVersionMax="47" xr10:uidLastSave="{00000000-0000-0000-0000-000000000000}"/>
  <bookViews>
    <workbookView xWindow="-103" yWindow="-103" windowWidth="33120" windowHeight="18000" xr2:uid="{00000000-000D-0000-FFFF-FFFF00000000}"/>
  </bookViews>
  <sheets>
    <sheet name="Info" sheetId="1" r:id="rId1"/>
    <sheet name="Főösszesítő" sheetId="2" r:id="rId2"/>
    <sheet name="Tétellista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2" i="3" l="1"/>
  <c r="G11" i="3"/>
  <c r="G10" i="3"/>
  <c r="G9" i="3"/>
  <c r="G8" i="3"/>
  <c r="G7" i="3"/>
  <c r="G6" i="3"/>
  <c r="G5" i="3"/>
  <c r="G4" i="3"/>
  <c r="G3" i="3"/>
  <c r="G2" i="3"/>
  <c r="G13" i="3" l="1"/>
  <c r="C5" i="2" s="1"/>
  <c r="C6" i="2" s="1"/>
  <c r="C7" i="2" s="1"/>
  <c r="C8" i="2" s="1"/>
  <c r="B13" i="1" s="1"/>
</calcChain>
</file>

<file path=xl/sharedStrings.xml><?xml version="1.0" encoding="utf-8"?>
<sst xmlns="http://schemas.openxmlformats.org/spreadsheetml/2006/main" count="100" uniqueCount="81">
  <si>
    <t>Exportált költségvetés adatai</t>
  </si>
  <si>
    <t>Költségvetés neve:</t>
  </si>
  <si>
    <t>Jánoshalma, 0433 hrsz-ú út útépítési engedélyezési tervének elkészítése</t>
  </si>
  <si>
    <t>Leírás:</t>
  </si>
  <si>
    <t>KAP-RD43-1-24 kódszámú Külterületi utak fejlesztése című pályázati felhívás keretében a Jánoshalma, 0433 hrsz-ú út útépítési engedélyezési terveinek elkészítése</t>
  </si>
  <si>
    <t>Költségvetés jellege:</t>
  </si>
  <si>
    <t>Új</t>
  </si>
  <si>
    <t>Tételek száma:</t>
  </si>
  <si>
    <t>11 db</t>
  </si>
  <si>
    <t>Munkanemek száma:</t>
  </si>
  <si>
    <t>1 db</t>
  </si>
  <si>
    <t>Fejezetek száma:</t>
  </si>
  <si>
    <t>Nem fejezetes</t>
  </si>
  <si>
    <t>Építmény tulajdonsága:</t>
  </si>
  <si>
    <t>Út</t>
  </si>
  <si>
    <t>Utolsó módosítás:</t>
  </si>
  <si>
    <t>2024-12-05 08:37:07</t>
  </si>
  <si>
    <t>Bruttó végösszeg:</t>
  </si>
  <si>
    <t>Készítette:</t>
  </si>
  <si>
    <t>esparzsolt@gmail.com</t>
  </si>
  <si>
    <t>Figyelem!</t>
  </si>
  <si>
    <t>Ez az információs ablak az exportálással létrejött költségvetés alapadatait tartalmazza!</t>
  </si>
  <si>
    <t>A további munkafüzet-lapokon történő változtatások nincsenek hatással az oldal adataira!
Továbbá az ezen az oldalon kiadott módosítások nem változtatják a költségvetés adatait!</t>
  </si>
  <si>
    <t>Készült a TERC-ETALON Online Építőipari Költségvetés-készítő és Kiíró Programrendszerrel</t>
  </si>
  <si>
    <t>http://www.etalon.terc.hu</t>
  </si>
  <si>
    <t>Ssz.</t>
  </si>
  <si>
    <t>Tételszám</t>
  </si>
  <si>
    <t>Tétel szövege</t>
  </si>
  <si>
    <t>Menny.</t>
  </si>
  <si>
    <t>Egység</t>
  </si>
  <si>
    <t>Egységár</t>
  </si>
  <si>
    <t>Összesen</t>
  </si>
  <si>
    <t>Megjegyzés</t>
  </si>
  <si>
    <t>ÉNGY kód</t>
  </si>
  <si>
    <t>K. jelző</t>
  </si>
  <si>
    <t>Munkanem</t>
  </si>
  <si>
    <t>Normaidő</t>
  </si>
  <si>
    <t>12-001-1-0110805</t>
  </si>
  <si>
    <t>Kőalapos terített út 15 cm szórt kőalappal, 10 cm salakterítéssel, Zúzottkő dolomit, Z 0/32, KŐKA, Iszkaszentgyörgy</t>
  </si>
  <si>
    <t>m²</t>
  </si>
  <si>
    <t xml:space="preserve"> 120012613764</t>
  </si>
  <si>
    <t>ÖN</t>
  </si>
  <si>
    <t>21-001-1.1.1</t>
  </si>
  <si>
    <t>Egyes fák kitermelése tuskóirtással, legallyazással és darabolással, kézi szerszámokkal, I-II. oszt. talajban, törzsátmérő: 10-20 cm között</t>
  </si>
  <si>
    <t>db</t>
  </si>
  <si>
    <t xml:space="preserve"> 210010013326</t>
  </si>
  <si>
    <t>21-001-1.1.3</t>
  </si>
  <si>
    <t>Egyes fák kitermelése tuskóirtással, legallyazással és darabolással, kézi szerszámokkal, I-II. oszt. talajban, törzsátmérő: 41-60 cm között</t>
  </si>
  <si>
    <t xml:space="preserve"> 210010013343</t>
  </si>
  <si>
    <t>21-003-6.1.1</t>
  </si>
  <si>
    <t>Munkaárok földkiemelése közmű nélküli területen, gépi erővel, kiegészítő kézi munkával, bármely konzisztenciájú, I-IV. oszt. talajban, dúcolás nélkül, 3,0 m² szelvényig</t>
  </si>
  <si>
    <t>m³</t>
  </si>
  <si>
    <t xml:space="preserve"> 210030014884</t>
  </si>
  <si>
    <t>21-004-4.1.5-0010402</t>
  </si>
  <si>
    <t>Talajjavító réteg készítése vonalas létesítményeknél, 3,00 m szélességig vagy építményen belül, darált betonból, Darált beton, 0-30 mm-es frakció</t>
  </si>
  <si>
    <t xml:space="preserve"> 210044018543</t>
  </si>
  <si>
    <t>21-011-11.7</t>
  </si>
  <si>
    <t>Építési törmelék konténeres elszállítása, lerakása, lerakóhelyi díjjal, 10,0 m³-es konténerbe</t>
  </si>
  <si>
    <t xml:space="preserve"> 210110016801</t>
  </si>
  <si>
    <t>31-000-14.2</t>
  </si>
  <si>
    <t>Beton aljzatok, járdák bontása 10 cm vastagság felett, kavicsbetonból</t>
  </si>
  <si>
    <t xml:space="preserve"> 310000034875</t>
  </si>
  <si>
    <t>61-003-1.1-0530055</t>
  </si>
  <si>
    <t>Helyszínen /tükörben/ kevert stabilizált alapréteg készítése utókezeléssel, CKh-T2 jelű cementtel stabilizált homokos kavics, CEM II 32,5 cement, Gy-R40 (70/100) bitumenemulzió (új név: C 40 B1)</t>
  </si>
  <si>
    <t xml:space="preserve"> 610030674916</t>
  </si>
  <si>
    <t>61-003-1.2-0530056</t>
  </si>
  <si>
    <t>Helyszínen /tükörben/ kevert stabilizált alapréteg készítése utókezeléssel, CTh-2 jelű cementtel stabilizált talaj, CEM II 32,5 cement, Gy-R60 (70/100) bitumenemulzió (új név: C 60 B1)</t>
  </si>
  <si>
    <t xml:space="preserve"> 610030674945</t>
  </si>
  <si>
    <t>63-002-4.4-0130166</t>
  </si>
  <si>
    <t>Kationaktív bitumen emulziós felületi bevonatok készítése (FB/E), kétrétegű felületi bevonat BZBz (kétrétegű kötőanyag, kétszeri zúzalék), alsó réteg 11,5 kg/m² (KZ 11/16), felső réteg 7,5 kg/m² (KZ 8/11) zúzalékkal, KZ 11/16 zúzottkő alsó, KZ 8/11 zúzottkő felső rétegként, KŐKA, Komló</t>
  </si>
  <si>
    <t xml:space="preserve"> 630020692022</t>
  </si>
  <si>
    <t>68-002-2.3-0020138</t>
  </si>
  <si>
    <t>Közúti / gyalogátkelőhelyi jelzőberendezések és útbaigazító táblák felszerelése, kiegészítő táblák, 1-1 bilincskészlettel, Alumínium kiegészítő jelzőtábla, fényvisszaverő, 500x500 mm HI *</t>
  </si>
  <si>
    <t xml:space="preserve"> 680022339775</t>
  </si>
  <si>
    <t>Építmény közvetlen költségei (HUF)</t>
  </si>
  <si>
    <t>Költségvetés főösszesítő</t>
  </si>
  <si>
    <t>Megnevezés</t>
  </si>
  <si>
    <t>1 Építmény közvetlen költségei</t>
  </si>
  <si>
    <t>2.1 ÁFA vetítési alap</t>
  </si>
  <si>
    <t>2.2 ÁFA</t>
  </si>
  <si>
    <t>3 A munka ára (HUF)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</si>
</sst>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##\ ###\ ###\ ##0"/>
    <numFmt numFmtId="165" formatCode="###\ ###\ ###\ ##0\ \F\t"/>
  </numFmts>
  <fonts count="5" x14ac:knownFonts="1">
    <font>
      <sz val="11"/>
      <color theme="1"/>
      <name val="Calibri"/>
      <family val="2"/>
      <scheme val="minor"/>
    </font>
    <font>
      <b/>
      <sz val="10"/>
      <color theme="1"/>
      <name val="Times New Roman"/>
      <family val="2"/>
    </font>
    <font>
      <sz val="10"/>
      <color theme="1"/>
      <name val="Times New Roman"/>
      <family val="2"/>
    </font>
    <font>
      <b/>
      <sz val="14"/>
      <color theme="1"/>
      <name val="Times New Roman"/>
      <family val="2"/>
    </font>
    <font>
      <b/>
      <sz val="11"/>
      <color theme="1"/>
      <name val="Times New Roman"/>
      <family val="2"/>
    </font>
  </fonts>
  <fills count="4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  <fill>
      <patternFill patternType="solid">
        <fgColor rgb="FFFFFFFF"/>
        <bgColor rgb="FFFFFFFF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rgb="FF000000"/>
      </top>
      <bottom style="thin">
        <color rgb="FF0000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000000"/>
      </bottom>
      <diagonal/>
    </border>
    <border>
      <left style="thin">
        <color rgb="FFC0C0C0"/>
      </left>
      <right style="thin">
        <color rgb="FFC0C0C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2" borderId="1" xfId="0" applyFont="1" applyFill="1" applyBorder="1" applyAlignment="1">
      <alignment horizontal="left" vertical="top" wrapText="1"/>
    </xf>
    <xf numFmtId="0" fontId="1" fillId="0" borderId="0" xfId="0" applyFont="1" applyAlignment="1">
      <alignment vertical="top" wrapText="1"/>
    </xf>
    <xf numFmtId="0" fontId="2" fillId="0" borderId="0" xfId="0" applyFont="1" applyAlignment="1">
      <alignment vertical="top" wrapText="1"/>
    </xf>
    <xf numFmtId="164" fontId="2" fillId="0" borderId="0" xfId="0" applyNumberFormat="1" applyFont="1" applyAlignment="1">
      <alignment vertical="top"/>
    </xf>
    <xf numFmtId="165" fontId="1" fillId="0" borderId="0" xfId="0" applyNumberFormat="1" applyFont="1" applyAlignment="1">
      <alignment vertical="top" wrapText="1"/>
    </xf>
    <xf numFmtId="0" fontId="1" fillId="2" borderId="1" xfId="0" applyFont="1" applyFill="1" applyBorder="1" applyAlignment="1">
      <alignment horizontal="right" vertical="top" wrapText="1"/>
    </xf>
    <xf numFmtId="164" fontId="1" fillId="0" borderId="0" xfId="0" applyNumberFormat="1" applyFont="1" applyAlignment="1">
      <alignment vertical="top" wrapText="1"/>
    </xf>
    <xf numFmtId="10" fontId="2" fillId="0" borderId="2" xfId="0" applyNumberFormat="1" applyFont="1" applyBorder="1" applyAlignment="1">
      <alignment horizontal="right" vertical="top" wrapText="1"/>
    </xf>
    <xf numFmtId="164" fontId="4" fillId="0" borderId="3" xfId="0" applyNumberFormat="1" applyFont="1" applyBorder="1" applyAlignment="1">
      <alignment vertical="top" wrapText="1"/>
    </xf>
    <xf numFmtId="0" fontId="1" fillId="3" borderId="1" xfId="0" applyFont="1" applyFill="1" applyBorder="1" applyAlignment="1">
      <alignment horizontal="right" vertical="top" wrapText="1"/>
    </xf>
    <xf numFmtId="0" fontId="2" fillId="0" borderId="0" xfId="0" applyFont="1" applyAlignment="1">
      <alignment horizontal="right" vertical="top" wrapText="1"/>
    </xf>
    <xf numFmtId="49" fontId="2" fillId="0" borderId="0" xfId="0" applyNumberFormat="1" applyFont="1" applyAlignment="1">
      <alignment horizontal="right" vertical="top" wrapText="1"/>
    </xf>
    <xf numFmtId="164" fontId="1" fillId="0" borderId="3" xfId="0" applyNumberFormat="1" applyFont="1" applyBorder="1" applyAlignment="1">
      <alignment vertical="top" wrapText="1"/>
    </xf>
    <xf numFmtId="0" fontId="1" fillId="2" borderId="1" xfId="0" applyFont="1" applyFill="1" applyBorder="1" applyAlignment="1">
      <alignment horizontal="left" vertical="top" wrapText="1"/>
    </xf>
    <xf numFmtId="0" fontId="2" fillId="0" borderId="0" xfId="0" applyFont="1" applyAlignment="1">
      <alignment vertical="top" wrapText="1"/>
    </xf>
    <xf numFmtId="0" fontId="1" fillId="0" borderId="0" xfId="0" applyFont="1" applyAlignment="1">
      <alignment vertical="top" wrapText="1"/>
    </xf>
    <xf numFmtId="164" fontId="3" fillId="0" borderId="2" xfId="0" applyNumberFormat="1" applyFont="1" applyBorder="1" applyAlignment="1">
      <alignment horizontal="center" vertical="top" wrapText="1"/>
    </xf>
  </cellXfs>
  <cellStyles count="1"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://www.etalon.terc.hu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28"/>
  <sheetViews>
    <sheetView tabSelected="1" workbookViewId="0">
      <selection activeCell="B14" sqref="B14"/>
    </sheetView>
  </sheetViews>
  <sheetFormatPr defaultRowHeight="14.6" x14ac:dyDescent="0.4"/>
  <cols>
    <col min="1" max="2" width="30.69140625" customWidth="1"/>
  </cols>
  <sheetData>
    <row r="1" spans="1:2" x14ac:dyDescent="0.4">
      <c r="A1" s="14" t="s">
        <v>0</v>
      </c>
      <c r="B1" s="14"/>
    </row>
    <row r="2" spans="1:2" ht="25.75" x14ac:dyDescent="0.4">
      <c r="A2" s="2" t="s">
        <v>1</v>
      </c>
      <c r="B2" s="3" t="s">
        <v>2</v>
      </c>
    </row>
    <row r="3" spans="1:2" ht="64.3" x14ac:dyDescent="0.4">
      <c r="A3" s="2" t="s">
        <v>3</v>
      </c>
      <c r="B3" s="3" t="s">
        <v>4</v>
      </c>
    </row>
    <row r="4" spans="1:2" x14ac:dyDescent="0.4">
      <c r="A4" s="2" t="s">
        <v>5</v>
      </c>
      <c r="B4" s="3" t="s">
        <v>6</v>
      </c>
    </row>
    <row r="5" spans="1:2" x14ac:dyDescent="0.4">
      <c r="A5" s="2" t="s">
        <v>7</v>
      </c>
      <c r="B5" s="3" t="s">
        <v>8</v>
      </c>
    </row>
    <row r="6" spans="1:2" x14ac:dyDescent="0.4">
      <c r="A6" s="2" t="s">
        <v>9</v>
      </c>
      <c r="B6" s="3" t="s">
        <v>10</v>
      </c>
    </row>
    <row r="7" spans="1:2" x14ac:dyDescent="0.4">
      <c r="A7" s="2" t="s">
        <v>11</v>
      </c>
      <c r="B7" s="3" t="s">
        <v>12</v>
      </c>
    </row>
    <row r="8" spans="1:2" x14ac:dyDescent="0.4">
      <c r="A8" s="2" t="s">
        <v>13</v>
      </c>
      <c r="B8" s="3" t="s">
        <v>14</v>
      </c>
    </row>
    <row r="10" spans="1:2" x14ac:dyDescent="0.4">
      <c r="A10" s="2" t="s">
        <v>15</v>
      </c>
      <c r="B10" s="3" t="s">
        <v>16</v>
      </c>
    </row>
    <row r="12" spans="1:2" x14ac:dyDescent="0.4">
      <c r="A12" s="2"/>
      <c r="B12" s="4"/>
    </row>
    <row r="13" spans="1:2" x14ac:dyDescent="0.4">
      <c r="A13" s="2" t="s">
        <v>17</v>
      </c>
      <c r="B13" s="5">
        <f>Főösszesítő!C8</f>
        <v>0</v>
      </c>
    </row>
    <row r="15" spans="1:2" x14ac:dyDescent="0.4">
      <c r="A15" s="2" t="s">
        <v>18</v>
      </c>
      <c r="B15" s="3" t="s">
        <v>19</v>
      </c>
    </row>
    <row r="17" spans="1:2" x14ac:dyDescent="0.4">
      <c r="A17" s="2" t="s">
        <v>20</v>
      </c>
    </row>
    <row r="18" spans="1:2" x14ac:dyDescent="0.4">
      <c r="A18" s="15" t="s">
        <v>21</v>
      </c>
      <c r="B18" s="15"/>
    </row>
    <row r="21" spans="1:2" x14ac:dyDescent="0.4">
      <c r="A21" s="15" t="s">
        <v>22</v>
      </c>
      <c r="B21" s="15"/>
    </row>
    <row r="26" spans="1:2" x14ac:dyDescent="0.4">
      <c r="A26" s="16" t="s">
        <v>23</v>
      </c>
      <c r="B26" s="16"/>
    </row>
    <row r="28" spans="1:2" x14ac:dyDescent="0.4">
      <c r="A28" s="3" t="s">
        <v>24</v>
      </c>
    </row>
  </sheetData>
  <mergeCells count="4">
    <mergeCell ref="A1:B1"/>
    <mergeCell ref="A18:B18"/>
    <mergeCell ref="A21:B21"/>
    <mergeCell ref="A26:B26"/>
  </mergeCells>
  <hyperlinks>
    <hyperlink ref="A28" r:id="rId1" xr:uid="{00000000-0004-0000-0000-000000000000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8"/>
  <sheetViews>
    <sheetView workbookViewId="0">
      <selection sqref="A1:D1"/>
    </sheetView>
  </sheetViews>
  <sheetFormatPr defaultRowHeight="14.6" x14ac:dyDescent="0.4"/>
  <cols>
    <col min="1" max="1" width="30.69140625" customWidth="1"/>
    <col min="2" max="2" width="8.69140625" customWidth="1"/>
    <col min="3" max="4" width="12.69140625" customWidth="1"/>
  </cols>
  <sheetData>
    <row r="1" spans="1:4" x14ac:dyDescent="0.4">
      <c r="A1" s="16"/>
      <c r="B1" s="16"/>
      <c r="C1" s="16"/>
      <c r="D1" s="16"/>
    </row>
    <row r="3" spans="1:4" ht="17.600000000000001" x14ac:dyDescent="0.4">
      <c r="A3" s="17" t="s">
        <v>75</v>
      </c>
      <c r="B3" s="17"/>
      <c r="C3" s="17"/>
    </row>
    <row r="4" spans="1:4" x14ac:dyDescent="0.4">
      <c r="A4" s="1" t="s">
        <v>76</v>
      </c>
      <c r="B4" s="6"/>
      <c r="C4" s="6" t="s">
        <v>31</v>
      </c>
    </row>
    <row r="5" spans="1:4" x14ac:dyDescent="0.4">
      <c r="A5" s="3" t="s">
        <v>77</v>
      </c>
      <c r="C5" s="7">
        <f>ROUND(Tétellista!G13,0)</f>
        <v>0</v>
      </c>
    </row>
    <row r="6" spans="1:4" x14ac:dyDescent="0.4">
      <c r="A6" s="3" t="s">
        <v>78</v>
      </c>
      <c r="C6" s="4">
        <f>C5</f>
        <v>0</v>
      </c>
    </row>
    <row r="7" spans="1:4" x14ac:dyDescent="0.4">
      <c r="A7" s="3" t="s">
        <v>79</v>
      </c>
      <c r="B7" s="8">
        <v>0.27</v>
      </c>
      <c r="C7" s="4">
        <f>ROUND(C6*B7,0)</f>
        <v>0</v>
      </c>
    </row>
    <row r="8" spans="1:4" x14ac:dyDescent="0.4">
      <c r="A8" s="9" t="s">
        <v>80</v>
      </c>
      <c r="C8" s="9">
        <f>ROUND(C7+C6,0)</f>
        <v>0</v>
      </c>
    </row>
  </sheetData>
  <mergeCells count="2">
    <mergeCell ref="A1:D1"/>
    <mergeCell ref="A3:C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13"/>
  <sheetViews>
    <sheetView workbookViewId="0">
      <selection activeCell="B2" sqref="B2"/>
    </sheetView>
  </sheetViews>
  <sheetFormatPr defaultRowHeight="14.6" x14ac:dyDescent="0.4"/>
  <cols>
    <col min="1" max="1" width="4.69140625" customWidth="1"/>
    <col min="2" max="2" width="20.69140625" customWidth="1"/>
    <col min="3" max="3" width="35.69140625" customWidth="1"/>
    <col min="4" max="4" width="7.69140625" customWidth="1"/>
    <col min="5" max="6" width="8.69140625" customWidth="1"/>
    <col min="7" max="7" width="10.69140625" customWidth="1"/>
    <col min="8" max="8" width="20.69140625" customWidth="1"/>
    <col min="9" max="9" width="12.69140625" customWidth="1"/>
    <col min="10" max="10" width="6.69140625" customWidth="1"/>
    <col min="11" max="12" width="8.69140625" customWidth="1"/>
  </cols>
  <sheetData>
    <row r="1" spans="1:12" ht="24.9" x14ac:dyDescent="0.4">
      <c r="A1" s="1" t="s">
        <v>25</v>
      </c>
      <c r="B1" s="1" t="s">
        <v>26</v>
      </c>
      <c r="C1" s="1" t="s">
        <v>27</v>
      </c>
      <c r="D1" s="6" t="s">
        <v>28</v>
      </c>
      <c r="E1" s="6" t="s">
        <v>29</v>
      </c>
      <c r="F1" s="6" t="s">
        <v>30</v>
      </c>
      <c r="G1" s="6" t="s">
        <v>31</v>
      </c>
      <c r="H1" s="10" t="s">
        <v>32</v>
      </c>
      <c r="I1" s="10" t="s">
        <v>33</v>
      </c>
      <c r="J1" s="10" t="s">
        <v>34</v>
      </c>
      <c r="K1" s="10" t="s">
        <v>35</v>
      </c>
      <c r="L1" s="10" t="s">
        <v>36</v>
      </c>
    </row>
    <row r="2" spans="1:12" ht="38.6" x14ac:dyDescent="0.4">
      <c r="A2" s="3">
        <v>1</v>
      </c>
      <c r="B2" s="2" t="s">
        <v>37</v>
      </c>
      <c r="C2" s="3" t="s">
        <v>38</v>
      </c>
      <c r="D2" s="2">
        <v>260</v>
      </c>
      <c r="E2" s="3" t="s">
        <v>39</v>
      </c>
      <c r="F2" s="4"/>
      <c r="G2" s="7">
        <f t="shared" ref="G2:G12" si="0">ROUND(F2*D2,0)</f>
        <v>0</v>
      </c>
      <c r="H2" s="11"/>
      <c r="I2" s="12" t="s">
        <v>40</v>
      </c>
      <c r="J2" s="3" t="s">
        <v>41</v>
      </c>
      <c r="K2" s="3">
        <v>2</v>
      </c>
      <c r="L2" s="3">
        <v>1.06</v>
      </c>
    </row>
    <row r="3" spans="1:12" ht="51.45" x14ac:dyDescent="0.4">
      <c r="A3" s="3">
        <v>2</v>
      </c>
      <c r="B3" s="2" t="s">
        <v>42</v>
      </c>
      <c r="C3" s="3" t="s">
        <v>43</v>
      </c>
      <c r="D3" s="2">
        <v>10</v>
      </c>
      <c r="E3" s="3" t="s">
        <v>44</v>
      </c>
      <c r="F3" s="4"/>
      <c r="G3" s="7">
        <f t="shared" si="0"/>
        <v>0</v>
      </c>
      <c r="H3" s="11"/>
      <c r="I3" s="12" t="s">
        <v>45</v>
      </c>
      <c r="J3" s="3" t="s">
        <v>41</v>
      </c>
      <c r="K3" s="3">
        <v>2</v>
      </c>
      <c r="L3" s="3">
        <v>2.5099999999999998</v>
      </c>
    </row>
    <row r="4" spans="1:12" ht="51.45" x14ac:dyDescent="0.4">
      <c r="A4" s="3">
        <v>3</v>
      </c>
      <c r="B4" s="2" t="s">
        <v>46</v>
      </c>
      <c r="C4" s="3" t="s">
        <v>47</v>
      </c>
      <c r="D4" s="2">
        <v>10</v>
      </c>
      <c r="E4" s="3" t="s">
        <v>44</v>
      </c>
      <c r="F4" s="4"/>
      <c r="G4" s="7">
        <f t="shared" si="0"/>
        <v>0</v>
      </c>
      <c r="H4" s="11"/>
      <c r="I4" s="12" t="s">
        <v>48</v>
      </c>
      <c r="J4" s="3" t="s">
        <v>41</v>
      </c>
      <c r="K4" s="3">
        <v>2</v>
      </c>
      <c r="L4" s="3">
        <v>16.16</v>
      </c>
    </row>
    <row r="5" spans="1:12" ht="51.45" x14ac:dyDescent="0.4">
      <c r="A5" s="3">
        <v>4</v>
      </c>
      <c r="B5" s="2" t="s">
        <v>49</v>
      </c>
      <c r="C5" s="3" t="s">
        <v>50</v>
      </c>
      <c r="D5" s="2">
        <v>41.6</v>
      </c>
      <c r="E5" s="3" t="s">
        <v>51</v>
      </c>
      <c r="F5" s="4"/>
      <c r="G5" s="7">
        <f t="shared" si="0"/>
        <v>0</v>
      </c>
      <c r="H5" s="11"/>
      <c r="I5" s="12" t="s">
        <v>52</v>
      </c>
      <c r="J5" s="3" t="s">
        <v>41</v>
      </c>
      <c r="K5" s="3">
        <v>2</v>
      </c>
      <c r="L5" s="3">
        <v>0.63</v>
      </c>
    </row>
    <row r="6" spans="1:12" ht="51.45" x14ac:dyDescent="0.4">
      <c r="A6" s="3">
        <v>5</v>
      </c>
      <c r="B6" s="2" t="s">
        <v>53</v>
      </c>
      <c r="C6" s="3" t="s">
        <v>54</v>
      </c>
      <c r="D6" s="2">
        <v>387</v>
      </c>
      <c r="E6" s="3" t="s">
        <v>51</v>
      </c>
      <c r="F6" s="4"/>
      <c r="G6" s="7">
        <f t="shared" si="0"/>
        <v>0</v>
      </c>
      <c r="H6" s="11"/>
      <c r="I6" s="12" t="s">
        <v>55</v>
      </c>
      <c r="J6" s="3" t="s">
        <v>41</v>
      </c>
      <c r="K6" s="3">
        <v>2</v>
      </c>
      <c r="L6" s="3">
        <v>0.2</v>
      </c>
    </row>
    <row r="7" spans="1:12" ht="38.6" x14ac:dyDescent="0.4">
      <c r="A7" s="3">
        <v>6</v>
      </c>
      <c r="B7" s="2" t="s">
        <v>56</v>
      </c>
      <c r="C7" s="3" t="s">
        <v>57</v>
      </c>
      <c r="D7" s="2">
        <v>6</v>
      </c>
      <c r="E7" s="3" t="s">
        <v>44</v>
      </c>
      <c r="F7" s="4"/>
      <c r="G7" s="7">
        <f t="shared" si="0"/>
        <v>0</v>
      </c>
      <c r="H7" s="11"/>
      <c r="I7" s="12" t="s">
        <v>58</v>
      </c>
      <c r="J7" s="3" t="s">
        <v>41</v>
      </c>
      <c r="K7" s="3">
        <v>2</v>
      </c>
      <c r="L7" s="3">
        <v>0</v>
      </c>
    </row>
    <row r="8" spans="1:12" ht="25.75" x14ac:dyDescent="0.4">
      <c r="A8" s="3">
        <v>7</v>
      </c>
      <c r="B8" s="2" t="s">
        <v>59</v>
      </c>
      <c r="C8" s="3" t="s">
        <v>60</v>
      </c>
      <c r="D8" s="2">
        <v>15</v>
      </c>
      <c r="E8" s="3" t="s">
        <v>51</v>
      </c>
      <c r="F8" s="4"/>
      <c r="G8" s="7">
        <f t="shared" si="0"/>
        <v>0</v>
      </c>
      <c r="H8" s="11"/>
      <c r="I8" s="12" t="s">
        <v>61</v>
      </c>
      <c r="J8" s="3" t="s">
        <v>41</v>
      </c>
      <c r="K8" s="3">
        <v>2</v>
      </c>
      <c r="L8" s="3">
        <v>11.5</v>
      </c>
    </row>
    <row r="9" spans="1:12" ht="64.3" x14ac:dyDescent="0.4">
      <c r="A9" s="3">
        <v>8</v>
      </c>
      <c r="B9" s="2" t="s">
        <v>62</v>
      </c>
      <c r="C9" s="3" t="s">
        <v>63</v>
      </c>
      <c r="D9" s="2">
        <v>450</v>
      </c>
      <c r="E9" s="3" t="s">
        <v>51</v>
      </c>
      <c r="F9" s="4"/>
      <c r="G9" s="7">
        <f t="shared" si="0"/>
        <v>0</v>
      </c>
      <c r="H9" s="11"/>
      <c r="I9" s="12" t="s">
        <v>64</v>
      </c>
      <c r="J9" s="3" t="s">
        <v>41</v>
      </c>
      <c r="K9" s="3">
        <v>2</v>
      </c>
      <c r="L9" s="3">
        <v>0.53</v>
      </c>
    </row>
    <row r="10" spans="1:12" ht="51.45" x14ac:dyDescent="0.4">
      <c r="A10" s="3">
        <v>9</v>
      </c>
      <c r="B10" s="2" t="s">
        <v>65</v>
      </c>
      <c r="C10" s="3" t="s">
        <v>66</v>
      </c>
      <c r="D10" s="2">
        <v>774</v>
      </c>
      <c r="E10" s="3" t="s">
        <v>51</v>
      </c>
      <c r="F10" s="4"/>
      <c r="G10" s="7">
        <f t="shared" si="0"/>
        <v>0</v>
      </c>
      <c r="H10" s="11"/>
      <c r="I10" s="12" t="s">
        <v>67</v>
      </c>
      <c r="J10" s="3" t="s">
        <v>41</v>
      </c>
      <c r="K10" s="3">
        <v>2</v>
      </c>
      <c r="L10" s="3">
        <v>0.53</v>
      </c>
    </row>
    <row r="11" spans="1:12" ht="90" x14ac:dyDescent="0.4">
      <c r="A11" s="3">
        <v>10</v>
      </c>
      <c r="B11" s="2" t="s">
        <v>68</v>
      </c>
      <c r="C11" s="3" t="s">
        <v>69</v>
      </c>
      <c r="D11" s="2">
        <v>1585</v>
      </c>
      <c r="E11" s="3" t="s">
        <v>39</v>
      </c>
      <c r="F11" s="4"/>
      <c r="G11" s="7">
        <f t="shared" si="0"/>
        <v>0</v>
      </c>
      <c r="H11" s="11"/>
      <c r="I11" s="12" t="s">
        <v>70</v>
      </c>
      <c r="J11" s="3" t="s">
        <v>41</v>
      </c>
      <c r="K11" s="3">
        <v>2</v>
      </c>
      <c r="L11" s="3">
        <v>0.22</v>
      </c>
    </row>
    <row r="12" spans="1:12" ht="51.45" x14ac:dyDescent="0.4">
      <c r="A12" s="3">
        <v>11</v>
      </c>
      <c r="B12" s="2" t="s">
        <v>71</v>
      </c>
      <c r="C12" s="3" t="s">
        <v>72</v>
      </c>
      <c r="D12" s="2">
        <v>16</v>
      </c>
      <c r="E12" s="3" t="s">
        <v>44</v>
      </c>
      <c r="F12" s="4"/>
      <c r="G12" s="7">
        <f t="shared" si="0"/>
        <v>0</v>
      </c>
      <c r="H12" s="11"/>
      <c r="I12" s="12" t="s">
        <v>73</v>
      </c>
      <c r="J12" s="3" t="s">
        <v>41</v>
      </c>
      <c r="K12" s="3">
        <v>2</v>
      </c>
      <c r="L12" s="3">
        <v>0.62</v>
      </c>
    </row>
    <row r="13" spans="1:12" x14ac:dyDescent="0.4">
      <c r="C13" s="9" t="s">
        <v>74</v>
      </c>
      <c r="D13" s="9"/>
      <c r="E13" s="9"/>
      <c r="F13" s="9"/>
      <c r="G13" s="13">
        <f>ROUND(SUM(G2:G12),0)</f>
        <v>0</v>
      </c>
      <c r="H13" s="9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3</vt:i4>
      </vt:variant>
    </vt:vector>
  </HeadingPairs>
  <TitlesOfParts>
    <vt:vector size="3" baseType="lpstr">
      <vt:lpstr>Info</vt:lpstr>
      <vt:lpstr>Főösszesítő</vt:lpstr>
      <vt:lpstr>Tétellista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Jánoshalma, 0433 hrsz-ú út útépítési engedélyezési tervének elkészítése</dc:title>
  <dc:subject/>
  <dc:creator/>
  <cp:keywords/>
  <dc:description>KAP-RD43-1-24 kódszámú Külterületi utak fejlesztése című pályázati felhívás keretében a Jánoshalma, 0433 hrsz-ú út útépítési engedélyezési terveinek elkészítése</dc:description>
  <cp:lastModifiedBy>Espár Gellért</cp:lastModifiedBy>
  <dcterms:created xsi:type="dcterms:W3CDTF">2024-11-29T23:30:23Z</dcterms:created>
  <dcterms:modified xsi:type="dcterms:W3CDTF">2024-12-05T08:01:24Z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d">
    <vt:lpwstr>491434</vt:lpwstr>
  </property>
  <property fmtid="{D5CDD505-2E9C-101B-9397-08002B2CF9AE}" pid="3" name="title">
    <vt:lpwstr>Jánoshalma, 0433 hrsz-ú út útépítési engedélyezési tervének elkészítése</vt:lpwstr>
  </property>
  <property fmtid="{D5CDD505-2E9C-101B-9397-08002B2CF9AE}" pid="4" name="lessonfee">
    <vt:i4>5000</vt:i4>
  </property>
  <property fmtid="{D5CDD505-2E9C-101B-9397-08002B2CF9AE}" pid="5" name="norm_type_id">
    <vt:lpwstr>1</vt:lpwstr>
  </property>
  <property fmtid="{D5CDD505-2E9C-101B-9397-08002B2CF9AE}" pid="6" name="tender_iow_id">
    <vt:lpwstr>14</vt:lpwstr>
  </property>
  <property fmtid="{D5CDD505-2E9C-101B-9397-08002B2CF9AE}" pid="7" name="created">
    <vt:lpwstr>2024-11-29 23:30:23</vt:lpwstr>
  </property>
  <property fmtid="{D5CDD505-2E9C-101B-9397-08002B2CF9AE}" pid="8" name="changed">
    <vt:lpwstr>2024-12-05 08:37:07</vt:lpwstr>
  </property>
  <property fmtid="{D5CDD505-2E9C-101B-9397-08002B2CF9AE}" pid="9" name="osum">
    <vt:i4>0</vt:i4>
  </property>
  <property fmtid="{D5CDD505-2E9C-101B-9397-08002B2CF9AE}" pid="10" name="priceversion">
    <vt:lpwstr>2024.10.01</vt:lpwstr>
  </property>
  <property fmtid="{D5CDD505-2E9C-101B-9397-08002B2CF9AE}" pid="11" name="currency">
    <vt:lpwstr>HUF</vt:lpwstr>
  </property>
</Properties>
</file>